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 Mangrané\Documents\CIUDADES POR EL COMERCIO JUSTO\CIUDADES\Madrid\2020-2021\"/>
    </mc:Choice>
  </mc:AlternateContent>
  <xr:revisionPtr revIDLastSave="0" documentId="8_{C0D0723F-F0A2-4069-AC16-CC31BF242B1B}" xr6:coauthVersionLast="47" xr6:coauthVersionMax="47" xr10:uidLastSave="{00000000-0000-0000-0000-000000000000}"/>
  <bookViews>
    <workbookView xWindow="-120" yWindow="-120" windowWidth="29040" windowHeight="15840" xr2:uid="{744E3447-BD6A-4A61-8818-C17B6A77D949}"/>
  </bookViews>
  <sheets>
    <sheet name="Simulador cálculo estánda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21" i="1" l="1"/>
  <c r="F50" i="1" l="1"/>
  <c r="E50" i="1"/>
  <c r="D50" i="1"/>
  <c r="C50" i="1"/>
  <c r="F47" i="1"/>
  <c r="E47" i="1"/>
  <c r="D47" i="1"/>
  <c r="C47" i="1"/>
  <c r="D41" i="1"/>
  <c r="F41" i="1"/>
  <c r="C41" i="1"/>
  <c r="E41" i="1"/>
  <c r="F36" i="1"/>
  <c r="E36" i="1"/>
  <c r="D36" i="1"/>
  <c r="D21" i="1"/>
  <c r="C30" i="1"/>
  <c r="F30" i="1"/>
  <c r="D18" i="1" l="1"/>
  <c r="E30" i="1"/>
  <c r="C18" i="1"/>
  <c r="E21" i="1"/>
  <c r="C27" i="1"/>
  <c r="E27" i="1"/>
  <c r="D27" i="1"/>
  <c r="F18" i="1"/>
  <c r="F27" i="1"/>
  <c r="E18" i="1"/>
  <c r="D30" i="1"/>
  <c r="F21" i="1"/>
</calcChain>
</file>

<file path=xl/sharedStrings.xml><?xml version="1.0" encoding="utf-8"?>
<sst xmlns="http://schemas.openxmlformats.org/spreadsheetml/2006/main" count="38" uniqueCount="26">
  <si>
    <t>Propuesta de nuevos estándares a cumplir - Criterio 1</t>
  </si>
  <si>
    <t>Pob. &gt;200.000</t>
  </si>
  <si>
    <t>Pob. &gt;10.000 y ≤50.000</t>
  </si>
  <si>
    <t>Pob. &gt;50.000 y ≤200.000</t>
  </si>
  <si>
    <t>Pob. ≤10.000</t>
  </si>
  <si>
    <t>Criterio 1: compromiso institucional e iniciativas de compra pública ética</t>
  </si>
  <si>
    <t>Criterio 2: accesibilidad a productos de Comercio Justo</t>
  </si>
  <si>
    <t>Criterio 3: compromiso del sector empresarial, la sociedad civil y la comunidad educativa</t>
  </si>
  <si>
    <t>Propuesta de nuevos estándares a cumplir - Criterio 2</t>
  </si>
  <si>
    <t>Propuesta de nuevos estándares a cumplir - Criterio 3</t>
  </si>
  <si>
    <t>Criterio 4: acciones de comunicación y sensibilización dirigidas a la ciudadanía en general</t>
  </si>
  <si>
    <t>Propuesta de nuevos estándares a cumplir - Criterio 4</t>
  </si>
  <si>
    <t>PLANTILLA PARA EL CÁLCULO DE LOS ESTÁNDARES EN FUNCIÓN DE LA POBLACIÓN DEL MUNICIPIO</t>
  </si>
  <si>
    <t xml:space="preserve">Por favor, introduzca el nº de habitantes del municipio aquí: </t>
  </si>
  <si>
    <t>PARA EL PERÍODO DE REFERENCIA*</t>
  </si>
  <si>
    <t>* El periodo de referencia es:</t>
  </si>
  <si>
    <t xml:space="preserve">     - Si ya eres municipio participante el período es del 1 de enero de 2020 al 31 de diciembre de 2021.</t>
  </si>
  <si>
    <t xml:space="preserve">     - Para municipios nuevos, os pedimos que contactéis con la Coordinación del Programa (ciudadporelcomerciojusto@ideas.coop). </t>
  </si>
  <si>
    <t>Contratos o concesiones que hayan requerido de la publicación de un pliego de licitación que consideren, al menos, un criterio de Comercio Justo en el período de referencia.</t>
  </si>
  <si>
    <t>Compras o contratos directos (sin necesidad de publicación de pliego de licitación) que hayan incorporado, al menos, un producto de Comercio Justo en el período de referencia.</t>
  </si>
  <si>
    <t>Establecimientos de venta minorista (pequeño y mediano comercio, supermercados y/o hipermercados) que oferten productos de Comercio Justo, en el período de referencia.</t>
  </si>
  <si>
    <t>Establecimientos y servicios de hostería (cafeterías, bares, restaurantes, hoteles y/o máquinas expendedoras) que oferten algún producto de Comercio Justo, en el período de referencia.</t>
  </si>
  <si>
    <t>Empresas u organizaciones de la sociedad civil comprometidas con el Comercio Justo que, al menos, realicen una compra de productos de Comercio Justo o actividad de sensibilización/difusión, en el período de referencia.</t>
  </si>
  <si>
    <t>Centros Educativos comprometidos con el Comercio Justo que, al menos, realicen una compra de productos de Comercio Justo o actividad de sensibilización/difusión, en el período de referencia.</t>
  </si>
  <si>
    <t>Realización de acciones de comunicación sobre consumo responsable y Comercio Justo en el período de referencia dirigidas a la ciudadanía en general (noticias aparecidas en prensa, mantenimiento de canales de comunicación social, etc.)</t>
  </si>
  <si>
    <t>Organización de actividades de sensibilización/difusión sobre consumo responsable y Comercio Justo en el período de referencia dirigidas a la ciudadanía en general (Día del Comercio Justo, campañas, contribución del CJ al cumplimiento de los ODS,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</si>
</sst>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rgb="FFFFFFFF"/>
      <name val="Arial Nova"/>
      <family val="2"/>
    </font>
    <font>
      <sz val="11"/>
      <color rgb="FF000000"/>
      <name val="Arial Nova"/>
      <family val="2"/>
    </font>
    <font>
      <b/>
      <sz val="12"/>
      <color rgb="FFFFFFFF"/>
      <name val="Arial Nova"/>
      <family val="2"/>
    </font>
    <font>
      <b/>
      <sz val="11"/>
      <color theme="5" tint="-0.499984740745262"/>
      <name val="Arial Nova"/>
      <family val="2"/>
    </font>
    <font>
      <b/>
      <sz val="11"/>
      <color theme="0"/>
      <name val="Arial Nova"/>
      <family val="2"/>
    </font>
    <font>
      <b/>
      <sz val="16"/>
      <color theme="0"/>
      <name val="Arial Nova"/>
      <family val="2"/>
    </font>
    <font>
      <b/>
      <sz val="15"/>
      <color rgb="FFF49813"/>
      <name val="Arial Nova"/>
      <family val="2"/>
    </font>
    <font>
      <b/>
      <sz val="15"/>
      <color rgb="FFFFFFFF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rgb="FFF49813"/>
        <bgColor indexed="64"/>
      </patternFill>
    </fill>
  </fills>
  <borders count="7">
    <border>
      <left/>
      <right/>
      <top/>
      <bottom/>
      <diagonal/>
    </border>
    <border>
      <left style="medium">
        <color rgb="FFE36C0A"/>
      </left>
      <right style="medium">
        <color rgb="FFE36C0A"/>
      </right>
      <top style="medium">
        <color rgb="FFE36C0A"/>
      </top>
      <bottom style="medium">
        <color rgb="FFE36C0A"/>
      </bottom>
      <diagonal/>
    </border>
    <border>
      <left/>
      <right style="medium">
        <color rgb="FFE36C0A"/>
      </right>
      <top style="medium">
        <color rgb="FFE36C0A"/>
      </top>
      <bottom style="medium">
        <color rgb="FFE36C0A"/>
      </bottom>
      <diagonal/>
    </border>
    <border>
      <left style="medium">
        <color rgb="FFE36C0A"/>
      </left>
      <right style="medium">
        <color rgb="FFE36C0A"/>
      </right>
      <top/>
      <bottom style="medium">
        <color rgb="FFE36C0A"/>
      </bottom>
      <diagonal/>
    </border>
    <border>
      <left/>
      <right style="medium">
        <color rgb="FFE36C0A"/>
      </right>
      <top/>
      <bottom style="medium">
        <color rgb="FFE36C0A"/>
      </bottom>
      <diagonal/>
    </border>
    <border>
      <left style="medium">
        <color rgb="FFF49813"/>
      </left>
      <right style="medium">
        <color rgb="FFF49813"/>
      </right>
      <top style="medium">
        <color rgb="FFF49813"/>
      </top>
      <bottom style="medium">
        <color rgb="FFF49813"/>
      </bottom>
      <diagonal/>
    </border>
    <border>
      <left/>
      <right style="medium">
        <color rgb="FFF49813"/>
      </right>
      <top/>
      <bottom style="medium">
        <color rgb="FFF49813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8" fillId="0" borderId="6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1" fontId="3" fillId="0" borderId="4" xfId="0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F49813"/>
        </patternFill>
      </fill>
    </dxf>
    <dxf>
      <font>
        <b/>
        <i val="0"/>
        <color theme="0"/>
      </font>
      <fill>
        <patternFill>
          <bgColor rgb="FFF49813"/>
        </patternFill>
      </fill>
    </dxf>
    <dxf>
      <font>
        <b/>
        <i val="0"/>
        <color theme="0"/>
      </font>
      <fill>
        <patternFill>
          <bgColor rgb="FFF49813"/>
        </patternFill>
      </fill>
    </dxf>
  </dxfs>
  <tableStyles count="0" defaultTableStyle="TableStyleMedium2" defaultPivotStyle="PivotStyleLight16"/>
  <colors>
    <mruColors>
      <color rgb="FFF49813"/>
      <color rgb="FFE3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38100</xdr:colOff>
      <xdr:row>6</xdr:row>
      <xdr:rowOff>134862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9F66F15-95C6-4E77-9DB1-DF4749B5D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175260"/>
          <a:ext cx="10058400" cy="1011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4A893-11EE-40FC-B826-8578B129FADF}">
  <dimension ref="B9:G57"/>
  <sheetViews>
    <sheetView showGridLines="0" tabSelected="1" zoomScale="80" zoomScaleNormal="80" workbookViewId="0">
      <selection activeCell="C12" sqref="C12"/>
    </sheetView>
  </sheetViews>
  <sheetFormatPr baseColWidth="10" defaultColWidth="11.5703125" defaultRowHeight="14.25" x14ac:dyDescent="0.2"/>
  <cols>
    <col min="1" max="1" width="4.140625" style="2" customWidth="1"/>
    <col min="2" max="2" width="79" style="2" customWidth="1"/>
    <col min="3" max="6" width="16.7109375" style="2" customWidth="1"/>
    <col min="7" max="7" width="3.5703125" style="2" customWidth="1"/>
    <col min="8" max="16384" width="11.5703125" style="2"/>
  </cols>
  <sheetData>
    <row r="9" spans="2:7" ht="20.25" x14ac:dyDescent="0.2">
      <c r="B9" s="18" t="s">
        <v>12</v>
      </c>
      <c r="C9" s="18"/>
      <c r="D9" s="18"/>
      <c r="E9" s="18"/>
      <c r="F9" s="18"/>
      <c r="G9" s="18"/>
    </row>
    <row r="10" spans="2:7" ht="20.25" x14ac:dyDescent="0.2">
      <c r="B10" s="18" t="s">
        <v>14</v>
      </c>
      <c r="C10" s="18"/>
      <c r="D10" s="18"/>
      <c r="E10" s="18"/>
      <c r="F10" s="18"/>
      <c r="G10" s="18"/>
    </row>
    <row r="11" spans="2:7" ht="15" thickBot="1" x14ac:dyDescent="0.25"/>
    <row r="12" spans="2:7" ht="20.25" thickBot="1" x14ac:dyDescent="0.35">
      <c r="B12" s="3" t="s">
        <v>13</v>
      </c>
      <c r="C12" s="1"/>
    </row>
    <row r="14" spans="2:7" ht="15" thickBot="1" x14ac:dyDescent="0.25">
      <c r="D14" s="4"/>
      <c r="E14" s="4"/>
      <c r="F14" s="4"/>
    </row>
    <row r="15" spans="2:7" hidden="1" x14ac:dyDescent="0.2">
      <c r="C15" s="5">
        <v>10000</v>
      </c>
      <c r="D15" s="5">
        <v>50000</v>
      </c>
      <c r="E15" s="5">
        <v>50001</v>
      </c>
      <c r="F15" s="5">
        <v>200000</v>
      </c>
    </row>
    <row r="16" spans="2:7" ht="39.75" thickBot="1" x14ac:dyDescent="0.35">
      <c r="B16" s="6" t="s">
        <v>5</v>
      </c>
      <c r="G16" s="5"/>
    </row>
    <row r="17" spans="2:6" ht="30" thickBot="1" x14ac:dyDescent="0.3">
      <c r="B17" s="7" t="s">
        <v>0</v>
      </c>
      <c r="C17" s="8" t="s">
        <v>4</v>
      </c>
      <c r="D17" s="8" t="s">
        <v>2</v>
      </c>
      <c r="E17" s="9" t="s">
        <v>3</v>
      </c>
      <c r="F17" s="8" t="s">
        <v>1</v>
      </c>
    </row>
    <row r="18" spans="2:6" ht="43.5" thickBot="1" x14ac:dyDescent="0.25">
      <c r="B18" s="10" t="s">
        <v>18</v>
      </c>
      <c r="C18" s="11" t="str">
        <f>IF($C$12&lt;=C15,"0","N/A")</f>
        <v>0</v>
      </c>
      <c r="D18" s="11" t="str">
        <f>IF($C$12&gt;$C$15,IF($C$12&gt;$D$15,"N/A",$C$12/D20),"N/A")</f>
        <v>N/A</v>
      </c>
      <c r="E18" s="11" t="str">
        <f>IF($C$12&gt;$D$15,IF($C$12&gt;=(E20*E19+(E20/2)),IF($C$12&lt;=$F$15,$C$12/E20,"N/A"),E19),"N/A")</f>
        <v>N/A</v>
      </c>
      <c r="F18" s="11" t="str">
        <f>IF($C$12&gt;$F$15,IF($C$12&gt;=(F20*F19+(F20/2)),$C$12/F20,F19),"N/A")</f>
        <v>N/A</v>
      </c>
    </row>
    <row r="19" spans="2:6" ht="15" hidden="1" thickBot="1" x14ac:dyDescent="0.25">
      <c r="B19" s="10"/>
      <c r="C19" s="12">
        <v>0</v>
      </c>
      <c r="D19" s="11">
        <v>0</v>
      </c>
      <c r="E19" s="11">
        <v>1</v>
      </c>
      <c r="F19" s="11">
        <v>2</v>
      </c>
    </row>
    <row r="20" spans="2:6" ht="15" hidden="1" thickBot="1" x14ac:dyDescent="0.25">
      <c r="B20" s="10"/>
      <c r="C20" s="12">
        <v>0</v>
      </c>
      <c r="D20" s="11">
        <v>50000</v>
      </c>
      <c r="E20" s="11">
        <v>100000</v>
      </c>
      <c r="F20" s="11">
        <v>200000</v>
      </c>
    </row>
    <row r="21" spans="2:6" ht="43.5" thickBot="1" x14ac:dyDescent="0.25">
      <c r="B21" s="10" t="s">
        <v>19</v>
      </c>
      <c r="C21" s="11" t="str">
        <f>IF($C$12&lt;=C15,"1","N/A")</f>
        <v>1</v>
      </c>
      <c r="D21" s="11" t="str">
        <f>IF($C$12&gt;C$15,IF($C$12&gt;=(D23*D22+(D23/2)),IF($C$12&lt;=E$15,$C$12/D23,"N/A"),D22),"N/A")</f>
        <v>N/A</v>
      </c>
      <c r="E21" s="11" t="str">
        <f>IF($C$12&gt;D$15,IF($C$12&gt;=(E23*E22+(E23/2)),IF($C$12&lt;=F$15,$C$12/E23,"N/A"),E22),"N/A")</f>
        <v>N/A</v>
      </c>
      <c r="F21" s="11" t="str">
        <f>IF($C$12&gt;$F$15,IF($C$12&gt;=(F23*F22+(F23/2)),$C$12/F23,F22),"N/A")</f>
        <v>N/A</v>
      </c>
    </row>
    <row r="22" spans="2:6" ht="15" hidden="1" thickBot="1" x14ac:dyDescent="0.25">
      <c r="B22" s="10"/>
      <c r="C22" s="13">
        <v>1</v>
      </c>
      <c r="D22" s="14">
        <v>1</v>
      </c>
      <c r="E22" s="14">
        <v>2</v>
      </c>
      <c r="F22" s="14">
        <v>4</v>
      </c>
    </row>
    <row r="23" spans="2:6" ht="15" hidden="1" thickBot="1" x14ac:dyDescent="0.25">
      <c r="B23" s="10"/>
      <c r="C23" s="13">
        <v>1</v>
      </c>
      <c r="D23" s="14">
        <v>25000</v>
      </c>
      <c r="E23" s="14">
        <v>25000</v>
      </c>
      <c r="F23" s="14">
        <v>50000</v>
      </c>
    </row>
    <row r="24" spans="2:6" ht="15" thickBot="1" x14ac:dyDescent="0.25"/>
    <row r="25" spans="2:6" ht="20.25" thickBot="1" x14ac:dyDescent="0.35">
      <c r="B25" s="6" t="s">
        <v>6</v>
      </c>
    </row>
    <row r="26" spans="2:6" ht="30" thickBot="1" x14ac:dyDescent="0.3">
      <c r="B26" s="7" t="s">
        <v>8</v>
      </c>
      <c r="C26" s="8" t="s">
        <v>4</v>
      </c>
      <c r="D26" s="8" t="s">
        <v>2</v>
      </c>
      <c r="E26" s="9" t="s">
        <v>3</v>
      </c>
      <c r="F26" s="8" t="s">
        <v>1</v>
      </c>
    </row>
    <row r="27" spans="2:6" ht="43.5" thickBot="1" x14ac:dyDescent="0.25">
      <c r="B27" s="15" t="s">
        <v>20</v>
      </c>
      <c r="C27" s="11" t="str">
        <f>IF($C$12&lt;=C15,IF($C$12&gt;=(C29*C28+(C29/2)),$C$12/C29,"1"),"N/A")</f>
        <v>1</v>
      </c>
      <c r="D27" s="11" t="str">
        <f>IF($C$12&gt;$C$15,IF($C$12&gt;=(D29*D28+(D29/2)),IF($C$12&lt;=$D$15,$C$12/D29,"N/A"),D28),"N/A")</f>
        <v>N/A</v>
      </c>
      <c r="E27" s="11" t="str">
        <f>IF($C$12&gt;$D$15,IF($C$12&gt;=(E29*E28+(E29/2)),IF($C$12&lt;=$F$15,$C$12/E29,"N/A"),E28),"N/A")</f>
        <v>N/A</v>
      </c>
      <c r="F27" s="11" t="str">
        <f>IF($C$12&gt;$F$15,IF($C$12&gt;=(F29*F28+(F29/2)),$C$12/F29,F28),"N/A")</f>
        <v>N/A</v>
      </c>
    </row>
    <row r="28" spans="2:6" ht="15" hidden="1" thickBot="1" x14ac:dyDescent="0.25">
      <c r="B28" s="10"/>
      <c r="C28" s="16">
        <v>1</v>
      </c>
      <c r="D28" s="17">
        <v>2</v>
      </c>
      <c r="E28" s="17">
        <v>5</v>
      </c>
      <c r="F28" s="17">
        <v>16</v>
      </c>
    </row>
    <row r="29" spans="2:6" ht="15" hidden="1" thickBot="1" x14ac:dyDescent="0.25">
      <c r="B29" s="10"/>
      <c r="C29" s="16">
        <v>5000</v>
      </c>
      <c r="D29" s="17">
        <v>10000</v>
      </c>
      <c r="E29" s="17">
        <v>12500</v>
      </c>
      <c r="F29" s="17">
        <v>15000</v>
      </c>
    </row>
    <row r="30" spans="2:6" ht="43.5" thickBot="1" x14ac:dyDescent="0.25">
      <c r="B30" s="10" t="s">
        <v>21</v>
      </c>
      <c r="C30" s="11" t="str">
        <f>IF($C$12&lt;=C15,"1","N/A")</f>
        <v>1</v>
      </c>
      <c r="D30" s="11" t="str">
        <f>IF($C$12&gt;C$15,IF($C$12&gt;=(D32*D31+(D32/2)),IF($C$12&lt;=E$15,$C$12/D32,"N/A"),D31),"N/A")</f>
        <v>N/A</v>
      </c>
      <c r="E30" s="11" t="str">
        <f>IF($C$12&gt;D$15,IF($C$12&gt;=(E32*E31+(E32/2)),IF($C$12&lt;=F$15,$C$12/E32,"N/A"),E31),"N/A")</f>
        <v>N/A</v>
      </c>
      <c r="F30" s="11" t="str">
        <f>IF($C$12&gt;$F$15,IF($C$12&gt;=(F32*F31+(F32/2)),$C$12/F32,F31),"N/A")</f>
        <v>N/A</v>
      </c>
    </row>
    <row r="31" spans="2:6" ht="15" hidden="1" thickBot="1" x14ac:dyDescent="0.25">
      <c r="B31" s="10"/>
      <c r="C31" s="13">
        <v>1</v>
      </c>
      <c r="D31" s="14">
        <v>1</v>
      </c>
      <c r="E31" s="14">
        <v>2</v>
      </c>
      <c r="F31" s="14">
        <v>8</v>
      </c>
    </row>
    <row r="32" spans="2:6" ht="15" hidden="1" thickBot="1" x14ac:dyDescent="0.25">
      <c r="B32" s="10"/>
      <c r="C32" s="13">
        <v>1</v>
      </c>
      <c r="D32" s="14">
        <v>20000</v>
      </c>
      <c r="E32" s="14">
        <v>22500</v>
      </c>
      <c r="F32" s="14">
        <v>25000</v>
      </c>
    </row>
    <row r="33" spans="2:6" ht="15" thickBot="1" x14ac:dyDescent="0.25"/>
    <row r="34" spans="2:6" ht="39.75" thickBot="1" x14ac:dyDescent="0.35">
      <c r="B34" s="6" t="s">
        <v>7</v>
      </c>
    </row>
    <row r="35" spans="2:6" ht="30" thickBot="1" x14ac:dyDescent="0.3">
      <c r="B35" s="7" t="s">
        <v>9</v>
      </c>
      <c r="C35" s="8" t="s">
        <v>4</v>
      </c>
      <c r="D35" s="8" t="s">
        <v>2</v>
      </c>
      <c r="E35" s="9" t="s">
        <v>3</v>
      </c>
      <c r="F35" s="8" t="s">
        <v>1</v>
      </c>
    </row>
    <row r="36" spans="2:6" ht="43.5" thickBot="1" x14ac:dyDescent="0.25">
      <c r="B36" s="10" t="s">
        <v>22</v>
      </c>
      <c r="C36" s="11">
        <f>IF($C$12&lt;=$C$15,C37,"N/A")</f>
        <v>2</v>
      </c>
      <c r="D36" s="11" t="str">
        <f>IF($C$12&gt;$C$15,IF($C$12&gt;=(D38*D37+(D38/2)),IF($C$12&lt;=$D$15,$C$12/D38,"N/A"),D37),"N/A")</f>
        <v>N/A</v>
      </c>
      <c r="E36" s="11" t="str">
        <f>IF($C$12&gt;$D$15,IF($C$12&gt;=(E38*E37+(E38/2)),IF($C$12&lt;=$F$15,$C$12/E38,"N/A"),E37),"N/A")</f>
        <v>N/A</v>
      </c>
      <c r="F36" s="11" t="str">
        <f>IF($C$12&gt;$F$15,IF($C$12&gt;=(F38*F37+(F38/2)),$C$12/F38,F37),"N/A")</f>
        <v>N/A</v>
      </c>
    </row>
    <row r="37" spans="2:6" ht="15" hidden="1" thickBot="1" x14ac:dyDescent="0.25">
      <c r="B37" s="10"/>
      <c r="C37" s="11">
        <v>2</v>
      </c>
      <c r="D37" s="11">
        <v>2</v>
      </c>
      <c r="E37" s="11">
        <v>4</v>
      </c>
      <c r="F37" s="11">
        <v>10</v>
      </c>
    </row>
    <row r="38" spans="2:6" ht="15" hidden="1" thickBot="1" x14ac:dyDescent="0.25">
      <c r="B38" s="10"/>
      <c r="C38" s="11">
        <v>1</v>
      </c>
      <c r="D38" s="11">
        <v>12500</v>
      </c>
      <c r="E38" s="11">
        <v>20000</v>
      </c>
      <c r="F38" s="11">
        <v>37500</v>
      </c>
    </row>
    <row r="39" spans="2:6" ht="15" hidden="1" thickBot="1" x14ac:dyDescent="0.25">
      <c r="B39" s="10"/>
      <c r="C39" s="11">
        <v>1</v>
      </c>
      <c r="D39" s="11">
        <v>1</v>
      </c>
      <c r="E39" s="11">
        <v>2</v>
      </c>
      <c r="F39" s="11">
        <v>5</v>
      </c>
    </row>
    <row r="40" spans="2:6" ht="15" hidden="1" thickBot="1" x14ac:dyDescent="0.25">
      <c r="B40" s="10"/>
      <c r="C40" s="11">
        <v>1</v>
      </c>
      <c r="D40" s="11">
        <v>25000</v>
      </c>
      <c r="E40" s="11">
        <v>40000</v>
      </c>
      <c r="F40" s="11">
        <v>75000</v>
      </c>
    </row>
    <row r="41" spans="2:6" ht="42" customHeight="1" thickBot="1" x14ac:dyDescent="0.25">
      <c r="B41" s="10" t="s">
        <v>23</v>
      </c>
      <c r="C41" s="11" t="str">
        <f>IF($C$12&lt;=$C$15,"1","N/A")</f>
        <v>1</v>
      </c>
      <c r="D41" s="11" t="str">
        <f>IF($C$12&gt;$C$15,IF($C$12&gt;=(D43*D42+(D43/2)),IF($C$12&lt;=$D$15,$C$12/D43,"N/A"),D42),"N/A")</f>
        <v>N/A</v>
      </c>
      <c r="E41" s="11" t="str">
        <f>IF($C$12&gt;D$15,IF($C$12&gt;=(E43*E42+(E43/2)),IF($C$12&lt;=F$15,$C$12/E43,"N/A"),E42),"N/A")</f>
        <v>N/A</v>
      </c>
      <c r="F41" s="11" t="str">
        <f>IF($C$12&gt;$F$15,IF($C$12&gt;=(F43*F42+(F43/2)),$C$12/F43,F42),"N/A")</f>
        <v>N/A</v>
      </c>
    </row>
    <row r="42" spans="2:6" ht="15" hidden="1" thickBot="1" x14ac:dyDescent="0.25">
      <c r="B42" s="10"/>
      <c r="C42" s="11">
        <v>1</v>
      </c>
      <c r="D42" s="11">
        <v>1</v>
      </c>
      <c r="E42" s="11">
        <v>2</v>
      </c>
      <c r="F42" s="11">
        <v>5</v>
      </c>
    </row>
    <row r="43" spans="2:6" ht="15" hidden="1" thickBot="1" x14ac:dyDescent="0.25">
      <c r="B43" s="10"/>
      <c r="C43" s="11">
        <v>1</v>
      </c>
      <c r="D43" s="11">
        <v>25000</v>
      </c>
      <c r="E43" s="11">
        <v>40000</v>
      </c>
      <c r="F43" s="11">
        <v>75000</v>
      </c>
    </row>
    <row r="44" spans="2:6" ht="15" thickBot="1" x14ac:dyDescent="0.25"/>
    <row r="45" spans="2:6" ht="39.75" thickBot="1" x14ac:dyDescent="0.35">
      <c r="B45" s="6" t="s">
        <v>10</v>
      </c>
    </row>
    <row r="46" spans="2:6" ht="30" thickBot="1" x14ac:dyDescent="0.3">
      <c r="B46" s="7" t="s">
        <v>11</v>
      </c>
      <c r="C46" s="8" t="s">
        <v>4</v>
      </c>
      <c r="D46" s="8" t="s">
        <v>2</v>
      </c>
      <c r="E46" s="9" t="s">
        <v>3</v>
      </c>
      <c r="F46" s="8" t="s">
        <v>1</v>
      </c>
    </row>
    <row r="47" spans="2:6" ht="57.75" thickBot="1" x14ac:dyDescent="0.25">
      <c r="B47" s="10" t="s">
        <v>24</v>
      </c>
      <c r="C47" s="11" t="str">
        <f>IF($C$12&lt;=$C$15,"1","N/A")</f>
        <v>1</v>
      </c>
      <c r="D47" s="11" t="str">
        <f>IF($C$12&gt;$C$15,IF($C$12&gt;=(D49*D48+(D49/2)),IF($C$12&lt;=$D$15,$C$12/D49,"N/A"),D48),"N/A")</f>
        <v>N/A</v>
      </c>
      <c r="E47" s="11" t="str">
        <f>IF($C$12&gt;$D$15,IF($C$12&gt;=(E49*E48+(E49/2)),IF($C$12&lt;=$F$15,$C$12/E49,"N/A"),E48),"N/A")</f>
        <v>N/A</v>
      </c>
      <c r="F47" s="11" t="str">
        <f>IF($C$12&gt;$F$15,IF($C$12&gt;=(F49*F48+(F49/2)),$C$12/F49,F48),"N/A")</f>
        <v>N/A</v>
      </c>
    </row>
    <row r="48" spans="2:6" ht="15" hidden="1" thickBot="1" x14ac:dyDescent="0.25">
      <c r="B48" s="10"/>
      <c r="C48" s="11">
        <v>2</v>
      </c>
      <c r="D48" s="11">
        <v>2</v>
      </c>
      <c r="E48" s="11">
        <v>6</v>
      </c>
      <c r="F48" s="11">
        <v>16</v>
      </c>
    </row>
    <row r="49" spans="2:6" ht="15" hidden="1" thickBot="1" x14ac:dyDescent="0.25">
      <c r="B49" s="10"/>
      <c r="C49" s="11">
        <v>1</v>
      </c>
      <c r="D49" s="11">
        <v>7500</v>
      </c>
      <c r="E49" s="11">
        <v>12500</v>
      </c>
      <c r="F49" s="11">
        <v>25000</v>
      </c>
    </row>
    <row r="50" spans="2:6" ht="57.75" thickBot="1" x14ac:dyDescent="0.25">
      <c r="B50" s="10" t="s">
        <v>25</v>
      </c>
      <c r="C50" s="11" t="str">
        <f>IF($C$12&lt;=$C$15,"1","N/A")</f>
        <v>1</v>
      </c>
      <c r="D50" s="11" t="str">
        <f>IF($C$12&gt;$C$15,IF($C$12&gt;=(D52*D51+(D52/2)),IF($C$12&lt;=$D$15,$C$12/D52,"N/A"),D51),"N/A")</f>
        <v>N/A</v>
      </c>
      <c r="E50" s="11" t="str">
        <f>IF($C$12&gt;D$15,IF($C$12&gt;=(E52*E51+(E52/2)),IF($C$12&lt;=F$15,$C$12/E52,"N/A"),E51),"N/A")</f>
        <v>N/A</v>
      </c>
      <c r="F50" s="11" t="str">
        <f>IF($C$12&gt;$F$15,IF($C$12&gt;=(F52*F51+(F52/2)),$C$12/F52,F51),"N/A")</f>
        <v>N/A</v>
      </c>
    </row>
    <row r="51" spans="2:6" ht="15" hidden="1" thickBot="1" x14ac:dyDescent="0.25">
      <c r="B51" s="10"/>
      <c r="C51" s="11">
        <v>1</v>
      </c>
      <c r="D51" s="11">
        <v>1</v>
      </c>
      <c r="E51" s="11">
        <v>3</v>
      </c>
      <c r="F51" s="11">
        <v>8</v>
      </c>
    </row>
    <row r="52" spans="2:6" ht="15" hidden="1" thickBot="1" x14ac:dyDescent="0.25">
      <c r="B52" s="10"/>
      <c r="C52" s="11">
        <v>1</v>
      </c>
      <c r="D52" s="11">
        <v>15000</v>
      </c>
      <c r="E52" s="11">
        <v>25000</v>
      </c>
      <c r="F52" s="11">
        <v>50000</v>
      </c>
    </row>
    <row r="55" spans="2:6" x14ac:dyDescent="0.2">
      <c r="B55" s="2" t="s">
        <v>15</v>
      </c>
    </row>
    <row r="56" spans="2:6" x14ac:dyDescent="0.2">
      <c r="B56" s="2" t="s">
        <v>16</v>
      </c>
    </row>
    <row r="57" spans="2:6" x14ac:dyDescent="0.2">
      <c r="B57" s="2" t="s">
        <v>17</v>
      </c>
    </row>
  </sheetData>
  <sheetProtection algorithmName="SHA-512" hashValue="TEB1MO4jTzcmCDaGjuGnXMK8BoQcGDpnUyTtbkcEnU+5xNEM0xkurIW/Rt9WD06N05YUph7x03x7CEQt4zVdxg==" saltValue="ewrqoMi6xlYlOPJ05FMeMQ==" spinCount="100000" sheet="1" objects="1" scenarios="1"/>
  <mergeCells count="2">
    <mergeCell ref="B10:G10"/>
    <mergeCell ref="B9:G9"/>
  </mergeCells>
  <conditionalFormatting sqref="C18:F21 C36:F41">
    <cfRule type="cellIs" dxfId="2" priority="7" operator="notEqual">
      <formula>"N/A"</formula>
    </cfRule>
  </conditionalFormatting>
  <conditionalFormatting sqref="C27:F30">
    <cfRule type="cellIs" dxfId="1" priority="5" operator="notEqual">
      <formula>"N/A"</formula>
    </cfRule>
  </conditionalFormatting>
  <conditionalFormatting sqref="C47:F52">
    <cfRule type="cellIs" dxfId="0" priority="1" operator="notEqual">
      <formula>"N/A"</formula>
    </cfRule>
  </conditionalFormatting>
  <dataValidations count="1">
    <dataValidation type="whole" allowBlank="1" showInputMessage="1" showErrorMessage="1" errorTitle="Error de formato" error="Solo se aceptan números. No se aceptan letras._x000a_Gracias." promptTitle="Nº de habitantes" prompt="Solo se aceptan números. No se aceptan letras._x000a_Gracias." sqref="C12" xr:uid="{65AB6A24-B542-49D8-B1D6-87E756ABD408}">
      <formula1>0</formula1>
      <formula2>9999999999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 cálculo estándares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Jorge</dc:creator>
  <cp:lastModifiedBy>Marta Mangrané</cp:lastModifiedBy>
  <dcterms:created xsi:type="dcterms:W3CDTF">2020-05-14T15:39:15Z</dcterms:created>
  <dcterms:modified xsi:type="dcterms:W3CDTF">2021-11-17T15:34:42Z</dcterms:modified>
</cp:coreProperties>
</file>