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AA\"/>
    </mc:Choice>
  </mc:AlternateContent>
  <xr:revisionPtr revIDLastSave="0" documentId="13_ncr:1_{EFBEE476-4F72-4B8E-AC3F-9B873D1292A3}" xr6:coauthVersionLast="47" xr6:coauthVersionMax="47" xr10:uidLastSave="{00000000-0000-0000-0000-000000000000}"/>
  <bookViews>
    <workbookView xWindow="-120" yWindow="-120" windowWidth="29040" windowHeight="15720" xr2:uid="{5F85DB71-74D2-48D0-8E77-69AE7DE48B7E}"/>
  </bookViews>
  <sheets>
    <sheet name="Hoja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  <c r="E50" i="1"/>
  <c r="D50" i="1"/>
  <c r="C50" i="1"/>
  <c r="F47" i="1"/>
  <c r="E47" i="1"/>
  <c r="D47" i="1"/>
  <c r="C47" i="1"/>
  <c r="F41" i="1"/>
  <c r="E41" i="1"/>
  <c r="D41" i="1"/>
  <c r="C41" i="1"/>
  <c r="F36" i="1"/>
  <c r="E36" i="1"/>
  <c r="D36" i="1"/>
  <c r="C36" i="1"/>
  <c r="F30" i="1"/>
  <c r="E30" i="1"/>
  <c r="D30" i="1"/>
  <c r="C30" i="1"/>
  <c r="F27" i="1"/>
  <c r="E27" i="1"/>
  <c r="D27" i="1"/>
  <c r="C27" i="1"/>
  <c r="F19" i="1"/>
  <c r="E19" i="1"/>
  <c r="D19" i="1"/>
  <c r="C19" i="1"/>
</calcChain>
</file>

<file path=xl/sharedStrings.xml><?xml version="1.0" encoding="utf-8"?>
<sst xmlns="http://schemas.openxmlformats.org/spreadsheetml/2006/main" count="36" uniqueCount="24">
  <si>
    <t xml:space="preserve">Por favor, introduzca el nº de habitantes del municipio aquí: </t>
  </si>
  <si>
    <t>Criterio 1: compromiso institucional e iniciativas de compra pública ética</t>
  </si>
  <si>
    <t>Pob. ≤10.000</t>
  </si>
  <si>
    <t>Pob. &gt;10.000 y ≤50.000</t>
  </si>
  <si>
    <t>Pob. &gt;50.000 y ≤200.000</t>
  </si>
  <si>
    <t>Pob. &gt;200.000</t>
  </si>
  <si>
    <t>Contratos o concesiones que hayan requerido de la publicación de un pliego de licitación que consideren, al menos, un criterio de Comercio Justo en el período de referencia.</t>
  </si>
  <si>
    <t>Criterio 2: accesibilidad a productos de Comercio Justo</t>
  </si>
  <si>
    <t>Establecimientos de venta minorista (pequeño y mediano comercio, supermercados y/o hipermercados) que oferten productos de Comercio Justo, en el período de referencia.</t>
  </si>
  <si>
    <t>Establecimientos y servicios de hostería (cafeterías, bares, restaurantes, hoteles y/o máquinas expendedoras) que oferten algún producto de Comercio Justo, en el período de referencia.</t>
  </si>
  <si>
    <t>Criterio 3: compromiso del sector empresarial, la sociedad civil y la comunidad educativa</t>
  </si>
  <si>
    <t>Empresas u organizaciones de la sociedad civil comprometidas con el Comercio Justo que, al menos, realicen una compra de productos de Comercio Justo o actividad de sensibilización/difusión, en el período de referencia.</t>
  </si>
  <si>
    <t>Centros Educativos comprometidos con el Comercio Justo que, al menos, realicen una compra de productos de Comercio Justo o actividad de sensibilización/difusión, en el período de referencia.</t>
  </si>
  <si>
    <t>Criterio 4: acciones de comunicación y sensibilización dirigidas a la ciudadanía en general</t>
  </si>
  <si>
    <t>Realización de acciones de comunicación sobre consumo responsable y Comercio Justo en el período de referencia dirigidas a la ciudadanía en general (noticias aparecidas en prensa, mantenimiento de canales de comunicación social, etc.)</t>
  </si>
  <si>
    <t>Organización de actividades de sensibilización/difusión sobre consumo responsable y Comercio Justo en el período de referencia dirigidas a la ciudadanía en general (Día del Comercio Justo, campañas, contribución del CJ al cumplimiento de los ODS, etc.)</t>
  </si>
  <si>
    <t>* El periodo de referencia es:</t>
  </si>
  <si>
    <t xml:space="preserve">     - Para municipios nuevos, os pedimos que contactéis con la Coordinación del Programa (ciudadporelcomerciojusto@ideas.coop). </t>
  </si>
  <si>
    <t xml:space="preserve">     - Si ya eres municipio participante el próximo período para revisar es del 1 de enero de 2022 al 31 de diciembre de 2024.</t>
  </si>
  <si>
    <t>Propuesta de estándares a cumplir - Criterio 1</t>
  </si>
  <si>
    <t>Propuesta de estándares a cumplir - Criterio 2</t>
  </si>
  <si>
    <t>Propuesta de estándares a cumplir - Criterio 3</t>
  </si>
  <si>
    <t>Propuesta de estándares a cumplir - Criterio 4</t>
  </si>
  <si>
    <t>PLANTILLA PARA EL CÁLCULO DE LOS ESTÁNDARES EN FUNCIÓN DE LA POBLACIÓN DEL MUNICIPIO PARA EL PERÍODO DE REFERENCIA*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</si>
</sst>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9" tint="-0.499984740745262"/>
      <name val="Arial Nova"/>
      <family val="2"/>
    </font>
    <font>
      <sz val="10"/>
      <color theme="1"/>
      <name val="Arial Nova"/>
      <family val="2"/>
    </font>
    <font>
      <sz val="10"/>
      <color theme="9" tint="-0.499984740745262"/>
      <name val="Arial Nova"/>
      <family val="2"/>
    </font>
    <font>
      <sz val="10"/>
      <color theme="9" tint="-0.49998474074526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rgb="FFE36C0A"/>
      </left>
      <right style="medium">
        <color rgb="FFE36C0A"/>
      </right>
      <top style="medium">
        <color rgb="FFE36C0A"/>
      </top>
      <bottom style="medium">
        <color rgb="FFE36C0A"/>
      </bottom>
      <diagonal/>
    </border>
    <border>
      <left/>
      <right style="medium">
        <color rgb="FFE36C0A"/>
      </right>
      <top style="medium">
        <color rgb="FFE36C0A"/>
      </top>
      <bottom style="medium">
        <color rgb="FFE36C0A"/>
      </bottom>
      <diagonal/>
    </border>
    <border>
      <left style="medium">
        <color rgb="FFE36C0A"/>
      </left>
      <right style="medium">
        <color rgb="FFE36C0A"/>
      </right>
      <top/>
      <bottom style="medium">
        <color rgb="FFE36C0A"/>
      </bottom>
      <diagonal/>
    </border>
    <border>
      <left/>
      <right style="medium">
        <color rgb="FFE36C0A"/>
      </right>
      <top/>
      <bottom style="medium">
        <color rgb="FFE36C0A"/>
      </bottom>
      <diagonal/>
    </border>
    <border>
      <left style="medium">
        <color rgb="FFE36C0A"/>
      </left>
      <right/>
      <top style="medium">
        <color rgb="FFE36C0A"/>
      </top>
      <bottom/>
      <diagonal/>
    </border>
    <border>
      <left/>
      <right/>
      <top style="medium">
        <color rgb="FFE36C0A"/>
      </top>
      <bottom/>
      <diagonal/>
    </border>
    <border>
      <left/>
      <right style="medium">
        <color rgb="FFE36C0A"/>
      </right>
      <top style="medium">
        <color rgb="FFE36C0A"/>
      </top>
      <bottom/>
      <diagonal/>
    </border>
    <border>
      <left style="medium">
        <color rgb="FFE36C0A"/>
      </left>
      <right/>
      <top/>
      <bottom style="medium">
        <color rgb="FFE36C0A"/>
      </bottom>
      <diagonal/>
    </border>
    <border>
      <left/>
      <right/>
      <top/>
      <bottom style="medium">
        <color rgb="FFE36C0A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2" fillId="2" borderId="1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4" fillId="0" borderId="3" xfId="0" applyFont="1" applyBorder="1" applyAlignment="1">
      <alignment wrapText="1"/>
    </xf>
    <xf numFmtId="1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2" fillId="2" borderId="5" xfId="0" applyFont="1" applyFill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3" fontId="2" fillId="2" borderId="1" xfId="0" applyNumberFormat="1" applyFont="1" applyFill="1" applyBorder="1" applyAlignment="1" applyProtection="1">
      <alignment wrapText="1"/>
      <protection locked="0"/>
    </xf>
  </cellXfs>
  <cellStyles count="1">
    <cellStyle name="Normal" xfId="0" builtinId="0"/>
  </cellStyles>
  <dxfs count="3">
    <dxf>
      <font>
        <b/>
        <i val="0"/>
        <color theme="0"/>
      </font>
      <fill>
        <patternFill>
          <bgColor rgb="FFF49813"/>
        </patternFill>
      </fill>
    </dxf>
    <dxf>
      <font>
        <b/>
        <i val="0"/>
        <color theme="0"/>
      </font>
      <fill>
        <patternFill>
          <bgColor rgb="FFF49813"/>
        </patternFill>
      </fill>
    </dxf>
    <dxf>
      <font>
        <b/>
        <i val="0"/>
        <color theme="0"/>
      </font>
      <fill>
        <patternFill>
          <bgColor rgb="FFF498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</xdr:rowOff>
    </xdr:from>
    <xdr:to>
      <xdr:col>3</xdr:col>
      <xdr:colOff>441960</xdr:colOff>
      <xdr:row>9</xdr:row>
      <xdr:rowOff>114606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26D40BF-CB7C-AC69-F1B4-0D178DB3E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8680" y="1"/>
          <a:ext cx="6217920" cy="1699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109C4-D171-43A4-852E-28BED481A8C4}">
  <dimension ref="B1:F60"/>
  <sheetViews>
    <sheetView tabSelected="1" topLeftCell="A9" workbookViewId="0">
      <selection activeCell="I26" sqref="I26"/>
    </sheetView>
  </sheetViews>
  <sheetFormatPr baseColWidth="10" defaultColWidth="11.5703125" defaultRowHeight="13.5" x14ac:dyDescent="0.25"/>
  <cols>
    <col min="1" max="1" width="11.5703125" style="1"/>
    <col min="2" max="2" width="63.28515625" style="1" customWidth="1"/>
    <col min="3" max="6" width="22" style="2" customWidth="1"/>
    <col min="7" max="16384" width="11.5703125" style="1"/>
  </cols>
  <sheetData>
    <row r="1" spans="2:6" x14ac:dyDescent="0.25">
      <c r="B1" s="22"/>
      <c r="C1" s="23"/>
      <c r="D1" s="23"/>
      <c r="E1" s="23"/>
      <c r="F1" s="23"/>
    </row>
    <row r="2" spans="2:6" x14ac:dyDescent="0.25">
      <c r="B2" s="23"/>
      <c r="C2" s="23"/>
      <c r="D2" s="23"/>
      <c r="E2" s="23"/>
      <c r="F2" s="23"/>
    </row>
    <row r="3" spans="2:6" x14ac:dyDescent="0.25">
      <c r="B3" s="23"/>
      <c r="C3" s="23"/>
      <c r="D3" s="23"/>
      <c r="E3" s="23"/>
      <c r="F3" s="23"/>
    </row>
    <row r="4" spans="2:6" x14ac:dyDescent="0.25">
      <c r="B4" s="23"/>
      <c r="C4" s="23"/>
      <c r="D4" s="23"/>
      <c r="E4" s="23"/>
      <c r="F4" s="23"/>
    </row>
    <row r="5" spans="2:6" x14ac:dyDescent="0.25">
      <c r="B5" s="23"/>
      <c r="C5" s="23"/>
      <c r="D5" s="23"/>
      <c r="E5" s="23"/>
      <c r="F5" s="23"/>
    </row>
    <row r="6" spans="2:6" x14ac:dyDescent="0.25">
      <c r="B6" s="23"/>
      <c r="C6" s="23"/>
      <c r="D6" s="23"/>
      <c r="E6" s="23"/>
      <c r="F6" s="23"/>
    </row>
    <row r="7" spans="2:6" x14ac:dyDescent="0.25">
      <c r="B7" s="23"/>
      <c r="C7" s="23"/>
      <c r="D7" s="23"/>
      <c r="E7" s="23"/>
      <c r="F7" s="23"/>
    </row>
    <row r="8" spans="2:6" ht="14.25" thickBot="1" x14ac:dyDescent="0.3">
      <c r="B8" s="23"/>
      <c r="C8" s="23"/>
      <c r="D8" s="23"/>
      <c r="E8" s="23"/>
      <c r="F8" s="23"/>
    </row>
    <row r="9" spans="2:6" x14ac:dyDescent="0.25">
      <c r="B9" s="23"/>
      <c r="C9" s="23"/>
      <c r="D9" s="23"/>
      <c r="E9" s="23"/>
      <c r="F9" s="23"/>
    </row>
    <row r="10" spans="2:6" ht="14.25" thickBot="1" x14ac:dyDescent="0.3">
      <c r="B10" s="23"/>
      <c r="C10" s="23"/>
      <c r="D10" s="23"/>
      <c r="E10" s="23"/>
      <c r="F10" s="23"/>
    </row>
    <row r="11" spans="2:6" ht="14.45" customHeight="1" x14ac:dyDescent="0.25">
      <c r="B11" s="16" t="s">
        <v>23</v>
      </c>
      <c r="C11" s="17"/>
      <c r="D11" s="17"/>
      <c r="E11" s="17"/>
      <c r="F11" s="18"/>
    </row>
    <row r="12" spans="2:6" ht="21.6" customHeight="1" thickBot="1" x14ac:dyDescent="0.3">
      <c r="B12" s="19"/>
      <c r="C12" s="20"/>
      <c r="D12" s="20"/>
      <c r="E12" s="20"/>
      <c r="F12" s="21"/>
    </row>
    <row r="13" spans="2:6" ht="14.25" thickBot="1" x14ac:dyDescent="0.3">
      <c r="B13" s="3"/>
      <c r="C13" s="4"/>
      <c r="D13" s="4"/>
      <c r="E13" s="4"/>
      <c r="F13" s="4"/>
    </row>
    <row r="14" spans="2:6" s="7" customFormat="1" ht="23.45" customHeight="1" thickBot="1" x14ac:dyDescent="0.3">
      <c r="B14" s="5" t="s">
        <v>0</v>
      </c>
      <c r="C14" s="24"/>
      <c r="D14" s="6"/>
      <c r="E14" s="6"/>
      <c r="F14" s="6"/>
    </row>
    <row r="15" spans="2:6" s="7" customFormat="1" ht="14.25" thickBot="1" x14ac:dyDescent="0.3">
      <c r="B15" s="8"/>
      <c r="C15" s="6"/>
      <c r="D15" s="9"/>
      <c r="E15" s="9"/>
      <c r="F15" s="9"/>
    </row>
    <row r="16" spans="2:6" s="7" customFormat="1" ht="14.25" hidden="1" thickBot="1" x14ac:dyDescent="0.3">
      <c r="B16" s="8"/>
      <c r="C16" s="10">
        <v>10000</v>
      </c>
      <c r="D16" s="10">
        <v>50000</v>
      </c>
      <c r="E16" s="10">
        <v>50001</v>
      </c>
      <c r="F16" s="10">
        <v>200000</v>
      </c>
    </row>
    <row r="17" spans="2:6" s="7" customFormat="1" ht="27" thickBot="1" x14ac:dyDescent="0.3">
      <c r="B17" s="5" t="s">
        <v>1</v>
      </c>
      <c r="C17" s="6"/>
      <c r="D17" s="6"/>
      <c r="E17" s="6"/>
      <c r="F17" s="6"/>
    </row>
    <row r="18" spans="2:6" s="7" customFormat="1" ht="27" thickBot="1" x14ac:dyDescent="0.3">
      <c r="B18" s="5" t="s">
        <v>19</v>
      </c>
      <c r="C18" s="11" t="s">
        <v>2</v>
      </c>
      <c r="D18" s="11" t="s">
        <v>3</v>
      </c>
      <c r="E18" s="11" t="s">
        <v>4</v>
      </c>
      <c r="F18" s="11" t="s">
        <v>5</v>
      </c>
    </row>
    <row r="19" spans="2:6" s="7" customFormat="1" ht="39.75" thickBot="1" x14ac:dyDescent="0.3">
      <c r="B19" s="12" t="s">
        <v>6</v>
      </c>
      <c r="C19" s="13" t="str">
        <f>IF($C$14&lt;=C16,"0","N/A")</f>
        <v>0</v>
      </c>
      <c r="D19" s="13" t="str">
        <f>IF($C$14&gt;$C$16,IF($C$14&gt;$D$16,"N/A",$C$14/D21),"N/A")</f>
        <v>N/A</v>
      </c>
      <c r="E19" s="13" t="str">
        <f>IF($C$14&gt;$D$16,IF($C$14&gt;=(E21*E20+(E21/2)),IF($C$14&lt;=$F$16,$C$14/E21,"N/A"),E20),"N/A")</f>
        <v>N/A</v>
      </c>
      <c r="F19" s="13" t="str">
        <f>IF($C$14&gt;$F$16,IF($C$14&gt;=(F21*F20+(F21/2)),$C$14/F21,F20),"N/A")</f>
        <v>N/A</v>
      </c>
    </row>
    <row r="20" spans="2:6" s="7" customFormat="1" ht="14.25" hidden="1" thickBot="1" x14ac:dyDescent="0.3">
      <c r="B20" s="12"/>
      <c r="C20" s="13">
        <v>0</v>
      </c>
      <c r="D20" s="13">
        <v>0</v>
      </c>
      <c r="E20" s="13">
        <v>1</v>
      </c>
      <c r="F20" s="13">
        <v>2</v>
      </c>
    </row>
    <row r="21" spans="2:6" s="7" customFormat="1" ht="14.25" hidden="1" thickBot="1" x14ac:dyDescent="0.3">
      <c r="B21" s="12"/>
      <c r="C21" s="13">
        <v>0</v>
      </c>
      <c r="D21" s="13">
        <v>50000</v>
      </c>
      <c r="E21" s="13">
        <v>100000</v>
      </c>
      <c r="F21" s="13">
        <v>200000</v>
      </c>
    </row>
    <row r="22" spans="2:6" s="7" customFormat="1" ht="14.25" hidden="1" thickBot="1" x14ac:dyDescent="0.3">
      <c r="B22" s="12"/>
      <c r="C22" s="14">
        <v>1</v>
      </c>
      <c r="D22" s="14">
        <v>1</v>
      </c>
      <c r="E22" s="14">
        <v>2</v>
      </c>
      <c r="F22" s="14">
        <v>4</v>
      </c>
    </row>
    <row r="23" spans="2:6" s="7" customFormat="1" ht="14.25" hidden="1" thickBot="1" x14ac:dyDescent="0.3">
      <c r="B23" s="12"/>
      <c r="C23" s="14">
        <v>1</v>
      </c>
      <c r="D23" s="14">
        <v>25000</v>
      </c>
      <c r="E23" s="14">
        <v>25000</v>
      </c>
      <c r="F23" s="14">
        <v>50000</v>
      </c>
    </row>
    <row r="24" spans="2:6" s="7" customFormat="1" ht="14.25" thickBot="1" x14ac:dyDescent="0.3">
      <c r="B24" s="8"/>
      <c r="C24" s="6"/>
      <c r="D24" s="6"/>
      <c r="E24" s="6"/>
      <c r="F24" s="6"/>
    </row>
    <row r="25" spans="2:6" s="7" customFormat="1" ht="14.25" thickBot="1" x14ac:dyDescent="0.3">
      <c r="B25" s="5" t="s">
        <v>7</v>
      </c>
      <c r="C25" s="6"/>
      <c r="D25" s="6"/>
      <c r="E25" s="6"/>
      <c r="F25" s="6"/>
    </row>
    <row r="26" spans="2:6" s="7" customFormat="1" ht="27" thickBot="1" x14ac:dyDescent="0.3">
      <c r="B26" s="5" t="s">
        <v>20</v>
      </c>
      <c r="C26" s="11" t="s">
        <v>2</v>
      </c>
      <c r="D26" s="11" t="s">
        <v>3</v>
      </c>
      <c r="E26" s="11" t="s">
        <v>4</v>
      </c>
      <c r="F26" s="11" t="s">
        <v>5</v>
      </c>
    </row>
    <row r="27" spans="2:6" s="7" customFormat="1" ht="39.75" thickBot="1" x14ac:dyDescent="0.3">
      <c r="B27" s="12" t="s">
        <v>8</v>
      </c>
      <c r="C27" s="13" t="str">
        <f>IF($C$14&lt;=C16,IF($C$14&gt;=(C29*C28+(C29/2)),$C$14/C29,"1"),"N/A")</f>
        <v>1</v>
      </c>
      <c r="D27" s="13" t="str">
        <f>IF($C$14&gt;$C$16,IF($C$14&gt;=(D29*D28+(D29/2)),IF($C$14&lt;=$D$16,$C$14/D29,"N/A"),D28),"N/A")</f>
        <v>N/A</v>
      </c>
      <c r="E27" s="13" t="str">
        <f>IF($C$14&gt;$D$16,IF($C$14&gt;=(E29*E28+(E29/2)),IF($C$14&lt;=$F$16,$C$14/E29,"N/A"),E28),"N/A")</f>
        <v>N/A</v>
      </c>
      <c r="F27" s="13" t="str">
        <f>IF($C$14&gt;$F$16,IF($C$14&gt;=(F29*F28+(F29/2)),$C$14/F29,F28),"N/A")</f>
        <v>N/A</v>
      </c>
    </row>
    <row r="28" spans="2:6" s="7" customFormat="1" ht="14.25" hidden="1" thickBot="1" x14ac:dyDescent="0.3">
      <c r="B28" s="12"/>
      <c r="C28" s="14">
        <v>1</v>
      </c>
      <c r="D28" s="14">
        <v>2</v>
      </c>
      <c r="E28" s="14">
        <v>5</v>
      </c>
      <c r="F28" s="14">
        <v>16</v>
      </c>
    </row>
    <row r="29" spans="2:6" s="7" customFormat="1" ht="14.25" hidden="1" thickBot="1" x14ac:dyDescent="0.3">
      <c r="B29" s="12"/>
      <c r="C29" s="14">
        <v>5000</v>
      </c>
      <c r="D29" s="14">
        <v>10000</v>
      </c>
      <c r="E29" s="14">
        <v>12500</v>
      </c>
      <c r="F29" s="14">
        <v>15000</v>
      </c>
    </row>
    <row r="30" spans="2:6" s="7" customFormat="1" ht="39.75" thickBot="1" x14ac:dyDescent="0.3">
      <c r="B30" s="12" t="s">
        <v>9</v>
      </c>
      <c r="C30" s="13" t="str">
        <f>IF($C$14&lt;=C16,"1","N/A")</f>
        <v>1</v>
      </c>
      <c r="D30" s="13" t="str">
        <f>IF($C$14&gt;C$16,IF($C$14&gt;=(D32*D31+(D32/2)),IF($C$14&lt;=E$16,$C$14/D32,"N/A"),D31),"N/A")</f>
        <v>N/A</v>
      </c>
      <c r="E30" s="13" t="str">
        <f>IF($C$14&gt;D$16,IF($C$14&gt;=(E32*E31+(E32/2)),IF($C$14&lt;=F$16,$C$14/E32,"N/A"),E31),"N/A")</f>
        <v>N/A</v>
      </c>
      <c r="F30" s="13" t="str">
        <f>IF($C$14&gt;$F$16,IF($C$14&gt;=(F32*F31+(F32/2)),$C$14/F32,F31),"N/A")</f>
        <v>N/A</v>
      </c>
    </row>
    <row r="31" spans="2:6" s="7" customFormat="1" ht="14.25" hidden="1" thickBot="1" x14ac:dyDescent="0.3">
      <c r="B31" s="12"/>
      <c r="C31" s="14">
        <v>1</v>
      </c>
      <c r="D31" s="14">
        <v>1</v>
      </c>
      <c r="E31" s="14">
        <v>2</v>
      </c>
      <c r="F31" s="14">
        <v>8</v>
      </c>
    </row>
    <row r="32" spans="2:6" s="7" customFormat="1" ht="14.25" hidden="1" thickBot="1" x14ac:dyDescent="0.3">
      <c r="B32" s="12"/>
      <c r="C32" s="14">
        <v>1</v>
      </c>
      <c r="D32" s="14">
        <v>20000</v>
      </c>
      <c r="E32" s="14">
        <v>22500</v>
      </c>
      <c r="F32" s="14">
        <v>25000</v>
      </c>
    </row>
    <row r="33" spans="2:6" s="7" customFormat="1" ht="14.25" thickBot="1" x14ac:dyDescent="0.3">
      <c r="B33" s="8"/>
      <c r="C33" s="6"/>
      <c r="D33" s="6"/>
      <c r="E33" s="6"/>
      <c r="F33" s="6"/>
    </row>
    <row r="34" spans="2:6" s="7" customFormat="1" ht="27" thickBot="1" x14ac:dyDescent="0.3">
      <c r="B34" s="5" t="s">
        <v>10</v>
      </c>
      <c r="C34" s="6"/>
      <c r="D34" s="6"/>
      <c r="E34" s="6"/>
      <c r="F34" s="6"/>
    </row>
    <row r="35" spans="2:6" s="7" customFormat="1" ht="27" thickBot="1" x14ac:dyDescent="0.3">
      <c r="B35" s="5" t="s">
        <v>21</v>
      </c>
      <c r="C35" s="11" t="s">
        <v>2</v>
      </c>
      <c r="D35" s="11" t="s">
        <v>3</v>
      </c>
      <c r="E35" s="11" t="s">
        <v>4</v>
      </c>
      <c r="F35" s="11" t="s">
        <v>5</v>
      </c>
    </row>
    <row r="36" spans="2:6" s="7" customFormat="1" ht="52.5" thickBot="1" x14ac:dyDescent="0.3">
      <c r="B36" s="12" t="s">
        <v>11</v>
      </c>
      <c r="C36" s="13">
        <f>IF($C$14&lt;=$C$16,C37,"N/A")</f>
        <v>2</v>
      </c>
      <c r="D36" s="13" t="str">
        <f>IF($C$14&gt;$C$16,IF($C$14&gt;=(D38*D37+(D38/2)),IF($C$14&lt;=$D$16,$C$14/D38,"N/A"),D37),"N/A")</f>
        <v>N/A</v>
      </c>
      <c r="E36" s="13" t="str">
        <f>IF($C$14&gt;$D$16,IF($C$14&gt;=(E38*E37+(E38/2)),IF($C$14&lt;=$F$16,$C$14/E38,"N/A"),E37),"N/A")</f>
        <v>N/A</v>
      </c>
      <c r="F36" s="13" t="str">
        <f>IF($C$14&gt;$F$16,IF($C$14&gt;=(F38*F37+(F38/2)),$C$14/F38,F37),"N/A")</f>
        <v>N/A</v>
      </c>
    </row>
    <row r="37" spans="2:6" s="7" customFormat="1" ht="14.25" hidden="1" thickBot="1" x14ac:dyDescent="0.3">
      <c r="B37" s="12"/>
      <c r="C37" s="13">
        <v>2</v>
      </c>
      <c r="D37" s="13">
        <v>2</v>
      </c>
      <c r="E37" s="13">
        <v>4</v>
      </c>
      <c r="F37" s="13">
        <v>10</v>
      </c>
    </row>
    <row r="38" spans="2:6" s="7" customFormat="1" ht="14.25" hidden="1" thickBot="1" x14ac:dyDescent="0.3">
      <c r="B38" s="12"/>
      <c r="C38" s="13">
        <v>1</v>
      </c>
      <c r="D38" s="13">
        <v>12500</v>
      </c>
      <c r="E38" s="13">
        <v>20000</v>
      </c>
      <c r="F38" s="13">
        <v>37500</v>
      </c>
    </row>
    <row r="39" spans="2:6" s="7" customFormat="1" ht="14.25" hidden="1" thickBot="1" x14ac:dyDescent="0.3">
      <c r="B39" s="12"/>
      <c r="C39" s="13">
        <v>1</v>
      </c>
      <c r="D39" s="13">
        <v>1</v>
      </c>
      <c r="E39" s="13">
        <v>2</v>
      </c>
      <c r="F39" s="13">
        <v>5</v>
      </c>
    </row>
    <row r="40" spans="2:6" s="7" customFormat="1" ht="14.25" hidden="1" thickBot="1" x14ac:dyDescent="0.3">
      <c r="B40" s="12"/>
      <c r="C40" s="13">
        <v>1</v>
      </c>
      <c r="D40" s="13">
        <v>25000</v>
      </c>
      <c r="E40" s="13">
        <v>40000</v>
      </c>
      <c r="F40" s="13">
        <v>75000</v>
      </c>
    </row>
    <row r="41" spans="2:6" s="7" customFormat="1" ht="39.75" thickBot="1" x14ac:dyDescent="0.3">
      <c r="B41" s="12" t="s">
        <v>12</v>
      </c>
      <c r="C41" s="13" t="str">
        <f>IF($C$14&lt;=$C$16,"1","N/A")</f>
        <v>1</v>
      </c>
      <c r="D41" s="13" t="str">
        <f>IF($C$14&gt;$C$16,IF($C$14&gt;=(D43*D42+(D43/2)),IF($C$14&lt;=$D$16,$C$14/D43,"N/A"),D42),"N/A")</f>
        <v>N/A</v>
      </c>
      <c r="E41" s="13" t="str">
        <f>IF($C$14&gt;D$16,IF($C$14&gt;=(E43*E42+(E43/2)),IF($C$14&lt;=F$16,$C$14/E43,"N/A"),E42),"N/A")</f>
        <v>N/A</v>
      </c>
      <c r="F41" s="13" t="str">
        <f>IF($C$14&gt;$F$16,IF($C$14&gt;=(F43*F42+(F43/2)),$C$14/F43,F42),"N/A")</f>
        <v>N/A</v>
      </c>
    </row>
    <row r="42" spans="2:6" s="7" customFormat="1" ht="14.25" hidden="1" thickBot="1" x14ac:dyDescent="0.3">
      <c r="B42" s="12"/>
      <c r="C42" s="13">
        <v>1</v>
      </c>
      <c r="D42" s="13">
        <v>1</v>
      </c>
      <c r="E42" s="13">
        <v>2</v>
      </c>
      <c r="F42" s="13">
        <v>5</v>
      </c>
    </row>
    <row r="43" spans="2:6" s="7" customFormat="1" ht="14.25" hidden="1" thickBot="1" x14ac:dyDescent="0.3">
      <c r="B43" s="12"/>
      <c r="C43" s="13">
        <v>1</v>
      </c>
      <c r="D43" s="13">
        <v>25000</v>
      </c>
      <c r="E43" s="13">
        <v>40000</v>
      </c>
      <c r="F43" s="13">
        <v>75000</v>
      </c>
    </row>
    <row r="44" spans="2:6" s="7" customFormat="1" ht="14.25" thickBot="1" x14ac:dyDescent="0.3">
      <c r="B44" s="8"/>
      <c r="C44" s="6"/>
      <c r="D44" s="6"/>
      <c r="E44" s="6"/>
      <c r="F44" s="6"/>
    </row>
    <row r="45" spans="2:6" s="7" customFormat="1" ht="27" thickBot="1" x14ac:dyDescent="0.3">
      <c r="B45" s="5" t="s">
        <v>13</v>
      </c>
      <c r="C45" s="6"/>
      <c r="D45" s="6"/>
      <c r="E45" s="6"/>
      <c r="F45" s="6"/>
    </row>
    <row r="46" spans="2:6" s="7" customFormat="1" ht="27" thickBot="1" x14ac:dyDescent="0.3">
      <c r="B46" s="5" t="s">
        <v>22</v>
      </c>
      <c r="C46" s="11" t="s">
        <v>2</v>
      </c>
      <c r="D46" s="11" t="s">
        <v>3</v>
      </c>
      <c r="E46" s="11" t="s">
        <v>4</v>
      </c>
      <c r="F46" s="11" t="s">
        <v>5</v>
      </c>
    </row>
    <row r="47" spans="2:6" s="7" customFormat="1" ht="52.5" thickBot="1" x14ac:dyDescent="0.3">
      <c r="B47" s="12" t="s">
        <v>14</v>
      </c>
      <c r="C47" s="13" t="str">
        <f>IF($C$14&lt;=$C$16,"1","N/A")</f>
        <v>1</v>
      </c>
      <c r="D47" s="13" t="str">
        <f>IF($C$14&gt;$C$16,IF($C$14&gt;=(D49*D48+(D49/2)),IF($C$14&lt;=$D$16,$C$14/D49,"N/A"),D48),"N/A")</f>
        <v>N/A</v>
      </c>
      <c r="E47" s="13" t="str">
        <f>IF($C$14&gt;$D$16,IF($C$14&gt;=(E49*E48+(E49/2)),IF($C$14&lt;=$F$16,$C$14/E49,"N/A"),E48),"N/A")</f>
        <v>N/A</v>
      </c>
      <c r="F47" s="13" t="str">
        <f>IF($C$14&gt;$F$16,IF($C$14&gt;=(F49*F48+(F49/2)),$C$14/F49,F48),"N/A")</f>
        <v>N/A</v>
      </c>
    </row>
    <row r="48" spans="2:6" s="7" customFormat="1" ht="14.25" hidden="1" thickBot="1" x14ac:dyDescent="0.3">
      <c r="B48" s="12"/>
      <c r="C48" s="13">
        <v>2</v>
      </c>
      <c r="D48" s="13">
        <v>2</v>
      </c>
      <c r="E48" s="13">
        <v>6</v>
      </c>
      <c r="F48" s="13">
        <v>16</v>
      </c>
    </row>
    <row r="49" spans="2:6" s="7" customFormat="1" ht="14.25" hidden="1" thickBot="1" x14ac:dyDescent="0.3">
      <c r="B49" s="12"/>
      <c r="C49" s="13">
        <v>1</v>
      </c>
      <c r="D49" s="13">
        <v>7500</v>
      </c>
      <c r="E49" s="13">
        <v>12500</v>
      </c>
      <c r="F49" s="13">
        <v>25000</v>
      </c>
    </row>
    <row r="50" spans="2:6" s="7" customFormat="1" ht="52.5" thickBot="1" x14ac:dyDescent="0.3">
      <c r="B50" s="12" t="s">
        <v>15</v>
      </c>
      <c r="C50" s="13" t="str">
        <f>IF($C$14&lt;=$C$16,"1","N/A")</f>
        <v>1</v>
      </c>
      <c r="D50" s="13" t="str">
        <f>IF($C$14&gt;$C$16,IF($C$14&gt;=(D52*D51+(D52/2)),IF($C$14&lt;=$D$16,$C$14/D52,"N/A"),D51),"N/A")</f>
        <v>N/A</v>
      </c>
      <c r="E50" s="13" t="str">
        <f>IF($C$14&gt;D$16,IF($C$14&gt;=(E52*E51+(E52/2)),IF($C$14&lt;=F$16,$C$14/E52,"N/A"),E51),"N/A")</f>
        <v>N/A</v>
      </c>
      <c r="F50" s="13" t="str">
        <f>IF($C$14&gt;$F$16,IF($C$14&gt;=(F52*F51+(F52/2)),$C$14/F52,F51),"N/A")</f>
        <v>N/A</v>
      </c>
    </row>
    <row r="51" spans="2:6" s="7" customFormat="1" ht="14.25" hidden="1" thickBot="1" x14ac:dyDescent="0.3">
      <c r="B51" s="12"/>
      <c r="C51" s="13">
        <v>1</v>
      </c>
      <c r="D51" s="13">
        <v>1</v>
      </c>
      <c r="E51" s="13">
        <v>3</v>
      </c>
      <c r="F51" s="13">
        <v>8</v>
      </c>
    </row>
    <row r="52" spans="2:6" s="7" customFormat="1" ht="14.25" hidden="1" thickBot="1" x14ac:dyDescent="0.3">
      <c r="B52" s="12"/>
      <c r="C52" s="13">
        <v>1</v>
      </c>
      <c r="D52" s="13">
        <v>15000</v>
      </c>
      <c r="E52" s="13">
        <v>25000</v>
      </c>
      <c r="F52" s="13">
        <v>50000</v>
      </c>
    </row>
    <row r="53" spans="2:6" s="7" customFormat="1" x14ac:dyDescent="0.25">
      <c r="B53" s="8"/>
      <c r="C53" s="6"/>
      <c r="D53" s="6"/>
      <c r="E53" s="6"/>
      <c r="F53" s="6"/>
    </row>
    <row r="54" spans="2:6" s="7" customFormat="1" x14ac:dyDescent="0.25">
      <c r="B54" s="8" t="s">
        <v>16</v>
      </c>
      <c r="C54" s="6"/>
      <c r="D54" s="6"/>
      <c r="E54" s="6"/>
      <c r="F54" s="6"/>
    </row>
    <row r="55" spans="2:6" s="7" customFormat="1" x14ac:dyDescent="0.25">
      <c r="B55" s="8" t="s">
        <v>18</v>
      </c>
      <c r="C55" s="6"/>
      <c r="D55" s="6"/>
      <c r="E55" s="6"/>
      <c r="F55" s="6"/>
    </row>
    <row r="56" spans="2:6" s="7" customFormat="1" x14ac:dyDescent="0.25">
      <c r="B56" s="8" t="s">
        <v>17</v>
      </c>
      <c r="C56" s="6"/>
      <c r="D56" s="6"/>
      <c r="E56" s="6"/>
      <c r="F56" s="6"/>
    </row>
    <row r="57" spans="2:6" s="7" customFormat="1" x14ac:dyDescent="0.25">
      <c r="B57" s="8"/>
      <c r="C57" s="6"/>
      <c r="D57" s="6"/>
      <c r="E57" s="6"/>
      <c r="F57" s="6"/>
    </row>
    <row r="58" spans="2:6" s="7" customFormat="1" x14ac:dyDescent="0.25">
      <c r="C58" s="15"/>
      <c r="D58" s="15"/>
      <c r="E58" s="15"/>
      <c r="F58" s="15"/>
    </row>
    <row r="59" spans="2:6" s="7" customFormat="1" x14ac:dyDescent="0.25">
      <c r="C59" s="15"/>
      <c r="D59" s="15"/>
      <c r="E59" s="15"/>
      <c r="F59" s="15"/>
    </row>
    <row r="60" spans="2:6" s="7" customFormat="1" x14ac:dyDescent="0.25">
      <c r="C60" s="15"/>
      <c r="D60" s="15"/>
      <c r="E60" s="15"/>
      <c r="F60" s="15"/>
    </row>
  </sheetData>
  <sheetProtection algorithmName="SHA-512" hashValue="w4pRXYDimhNljg8CsZSW6vl+O+YMEj7wKgLWN0BD+15rUc27HVzny8NaZ/hTgZ+DdB66LvSrpTV0nAt4CIEzoA==" saltValue="E2gak348SgsBTqQtWr/4PA==" spinCount="100000" sheet="1" objects="1" scenarios="1"/>
  <mergeCells count="2">
    <mergeCell ref="B11:F12"/>
    <mergeCell ref="B1:F10"/>
  </mergeCells>
  <conditionalFormatting sqref="C19:F21 C36:F41">
    <cfRule type="cellIs" dxfId="2" priority="3" operator="notEqual">
      <formula>"N/A"</formula>
    </cfRule>
  </conditionalFormatting>
  <conditionalFormatting sqref="C27:F30">
    <cfRule type="cellIs" dxfId="1" priority="2" operator="notEqual">
      <formula>"N/A"</formula>
    </cfRule>
  </conditionalFormatting>
  <conditionalFormatting sqref="C47:F52">
    <cfRule type="cellIs" dxfId="0" priority="1" operator="notEqual">
      <formula>"N/A"</formula>
    </cfRule>
  </conditionalFormatting>
  <dataValidations count="1">
    <dataValidation type="whole" allowBlank="1" showInputMessage="1" showErrorMessage="1" errorTitle="Error de formato" error="Solo se aceptan números. No se aceptan letras._x000a_Gracias." promptTitle="Nº de habitantes" prompt="Solo se aceptan números. No se aceptan letras._x000a_Gracias." sqref="C14" xr:uid="{0416913D-F3DE-49AA-BB05-F5F02C18C9CC}">
      <formula1>0</formula1>
      <formula2>9999999999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Mangrané</dc:creator>
  <cp:lastModifiedBy>Manuel Cepeda</cp:lastModifiedBy>
  <dcterms:created xsi:type="dcterms:W3CDTF">2024-08-29T11:23:35Z</dcterms:created>
  <dcterms:modified xsi:type="dcterms:W3CDTF">2024-08-30T11:07:46Z</dcterms:modified>
</cp:coreProperties>
</file>